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\2022\schválený rozpočet\"/>
    </mc:Choice>
  </mc:AlternateContent>
  <xr:revisionPtr revIDLastSave="0" documentId="13_ncr:1_{6DC48BD9-76FD-444A-9A53-9403932AFB4A}" xr6:coauthVersionLast="47" xr6:coauthVersionMax="47" xr10:uidLastSave="{00000000-0000-0000-0000-000000000000}"/>
  <bookViews>
    <workbookView xWindow="-120" yWindow="-120" windowWidth="29040" windowHeight="17640" activeTab="1" xr2:uid="{390AB001-615E-45AF-8C9B-A6C8A9DC93B1}"/>
  </bookViews>
  <sheets>
    <sheet name="Příjmy" sheetId="3" r:id="rId1"/>
    <sheet name="Výdaje" sheetId="2" r:id="rId2"/>
    <sheet name="Financování" sheetId="1" r:id="rId3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" l="1"/>
  <c r="F31" i="2"/>
  <c r="F44" i="2"/>
  <c r="F24" i="2"/>
  <c r="F22" i="2"/>
  <c r="F17" i="3" l="1"/>
  <c r="F7" i="3" l="1"/>
  <c r="F3" i="3"/>
  <c r="F6" i="3"/>
  <c r="D25" i="3"/>
  <c r="D3" i="1" s="1"/>
  <c r="D5" i="1" s="1"/>
  <c r="E3" i="1"/>
  <c r="F53" i="2"/>
  <c r="D53" i="2"/>
  <c r="E53" i="2"/>
  <c r="C53" i="2"/>
  <c r="E5" i="1"/>
  <c r="E25" i="3"/>
  <c r="C25" i="3"/>
  <c r="C3" i="1" s="1"/>
  <c r="C5" i="1" s="1"/>
  <c r="F25" i="3" l="1"/>
  <c r="F3" i="1" s="1"/>
  <c r="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D4A3CEA1-C185-4998-BF0F-012A0437154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sdílené daně, místní poplatky, správní poplatky, přijaté dotace, navýšení o 78 000 Kč změna ceny</t>
        </r>
      </text>
    </comment>
    <comment ref="F4" authorId="0" shapeId="0" xr:uid="{BA4E2C63-E830-454A-968E-FA3B232009D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zelený bonus fotov.el. na kulturním domě, + přebytky elektřiny Amper Market</t>
        </r>
      </text>
    </comment>
    <comment ref="F5" authorId="0" shapeId="0" xr:uid="{CB0BDD70-1CE8-41BB-A023-30CABFAB34D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sběr železa a papíru</t>
        </r>
      </text>
    </comment>
    <comment ref="F6" authorId="0" shapeId="0" xr:uid="{F6CEF21C-A2B1-4448-BC76-5D6AA32935F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vodné Daminěves, navýšení o 20 tisíc změna ceny</t>
        </r>
      </text>
    </comment>
    <comment ref="F7" authorId="0" shapeId="0" xr:uid="{168A59D5-4471-4960-8C59-86FF7BD154DE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stočné Cítov, navýšení o 225 000 Kč - změna ceny</t>
        </r>
      </text>
    </comment>
    <comment ref="F10" authorId="0" shapeId="0" xr:uid="{3CE13C06-A699-417D-BD5A-6E4284282A0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kulturní dům</t>
        </r>
      </text>
    </comment>
    <comment ref="F11" authorId="0" shapeId="0" xr:uid="{F8C2BC64-8046-4333-B12A-68E4AF76978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dobrovolné vstupné, vstupné koncerty, masopust </t>
        </r>
      </text>
    </comment>
    <comment ref="F12" authorId="0" shapeId="0" xr:uid="{B7064C19-8B3B-4E23-84F8-1C868B578CA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příjem koupaliště, pronájem kiosek, </t>
        </r>
      </text>
    </comment>
    <comment ref="F13" authorId="0" shapeId="0" xr:uid="{AE703D86-8D59-4358-9B87-573A66B5550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ordinace prakt.lékař</t>
        </r>
      </text>
    </comment>
    <comment ref="F14" authorId="0" shapeId="0" xr:uid="{D36955A9-2C64-44DD-BB3F-5AF12FC3F5F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byty</t>
        </r>
      </text>
    </comment>
    <comment ref="F15" authorId="0" shapeId="0" xr:uid="{374F1E2D-0CC4-4CA7-AD9A-81F4B6F5318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nebyty</t>
        </r>
      </text>
    </comment>
    <comment ref="F16" authorId="0" shapeId="0" xr:uid="{3F2480CD-9E19-48A2-BA9D-7ED6A09AED1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hrobová místa</t>
        </r>
      </text>
    </comment>
    <comment ref="F17" authorId="0" shapeId="0" xr:uid="{1582EA11-8FBD-42DF-9D97-30BFCB59334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pozemků, pachty pozemků, nájem T-Mobile a Vodafone Globus, navýšení předp.prodej 12 st.parcel 12 633 m2 + 30 572 000 + 5000 do zaokrouhl.
</t>
        </r>
      </text>
    </comment>
    <comment ref="F18" authorId="0" shapeId="0" xr:uid="{D1FDFEE2-259A-4644-BCB7-1A8B2100AD1E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shromaždiště odpadu</t>
        </r>
      </text>
    </comment>
    <comment ref="F19" authorId="0" shapeId="0" xr:uid="{CDB520A7-1790-46D3-9C2C-09D63B68857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za tříděný odpad</t>
        </r>
      </text>
    </comment>
    <comment ref="F20" authorId="0" shapeId="0" xr:uid="{E4D8F9E7-2388-49CA-A0FE-18384005027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prodej zboží - publikace, pohledy, mapy</t>
        </r>
      </text>
    </comment>
    <comment ref="F21" authorId="0" shapeId="0" xr:uid="{34E35E04-AA11-42C1-99B0-33CCC4C8E6C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úroky na běžných účtech</t>
        </r>
      </text>
    </comment>
    <comment ref="F23" authorId="0" shapeId="0" xr:uid="{EDA6E198-28AB-4276-9014-1CBC17DEB80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 do fondu vodovodu a kanalizace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766FEE4A-9C34-41FE-AEE0-34328483C11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psí útulek</t>
        </r>
      </text>
    </comment>
    <comment ref="F4" authorId="0" shapeId="0" xr:uid="{981C26BF-42A6-4A18-BD59-C61519269B4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komunikace - kout u býv. Gamagasu, komunikace u zahrádek, komunikace k čistírně. Podíl dotace ke hřbitovu</t>
        </r>
      </text>
    </comment>
    <comment ref="F5" authorId="0" shapeId="0" xr:uid="{9DEB4BA0-D5F6-455F-BC3A-0CDA4722027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chodník mělnická 2 a 3 propojka, od pomníku k aut.zast., na druhé straně kampelička až č.p. 293</t>
        </r>
      </text>
    </comment>
    <comment ref="F6" authorId="0" shapeId="0" xr:uid="{E617EFC4-8848-4663-AADC-960DC46A09B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>nové aut. zastávky Mělnická</t>
        </r>
      </text>
    </comment>
    <comment ref="F8" authorId="0" shapeId="0" xr:uid="{B474E808-03DF-4CB8-8407-78C0DA977C4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dopravní obslužnost platby Stř, kraj - linka 468 , zálohy dle návrhu smlouvy</t>
        </r>
      </text>
    </comment>
    <comment ref="F9" authorId="0" shapeId="0" xr:uid="{2F43FBC5-9517-4624-82C0-23BC8B7BEBB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>úpravna vody DAM</t>
        </r>
      </text>
    </comment>
    <comment ref="F10" authorId="0" shapeId="0" xr:uid="{563A418D-572D-4117-AE4C-3192D28F36E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kanalizace v obci</t>
        </r>
      </text>
    </comment>
    <comment ref="F11" authorId="0" shapeId="0" xr:uid="{A98F17D0-6BF5-4017-85E4-CB682F8B5F9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neinvestiční příspěvek v ZŠ</t>
        </r>
      </text>
    </comment>
    <comment ref="F12" authorId="0" shapeId="0" xr:uid="{B9B3BD2E-C15E-4195-9620-0033700611C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oprava budovy knihovny - fasáda, parapety, </t>
        </r>
      </text>
    </comment>
    <comment ref="F14" authorId="0" shapeId="0" xr:uid="{C340E17F-2645-4A21-BF7A-671BEBA28BC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kronika obce</t>
        </r>
      </text>
    </comment>
    <comment ref="F16" authorId="0" shapeId="0" xr:uid="{4693EA70-A13F-4F5F-87D4-DE650556ED1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případné opravy soch</t>
        </r>
      </text>
    </comment>
    <comment ref="F17" authorId="0" shapeId="0" xr:uid="{9A9E68C0-2916-488E-A311-6AEA3F94015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bezdrátový rozhlas rozšíření lokalita Beřkovská</t>
        </r>
      </text>
    </comment>
    <comment ref="F18" authorId="0" shapeId="0" xr:uid="{0787DEB1-6F65-4D24-8C42-095D6A4F0B0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zpravodaj obce</t>
        </r>
      </text>
    </comment>
    <comment ref="F19" authorId="0" shapeId="0" xr:uid="{ED610D4C-2FC0-49A6-BF5A-2774DB7A3C0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provozní náklady kulturní dům</t>
        </r>
      </text>
    </comment>
    <comment ref="F20" authorId="0" shapeId="0" xr:uid="{3DB06900-C2C3-4CA1-9765-1AC2CA0A2AB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kulturní akce -oslavy TJ, podium, masopust, vítání, dětský den, SPOZ, kalendáře pro občany</t>
        </r>
      </text>
    </comment>
    <comment ref="F21" authorId="0" shapeId="0" xr:uid="{255AF5CE-587D-4BFC-A32C-49F0FDAEEA9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chemie koupaliště, stadion, úprava vjezdu na stadion, ten.kurty, HC Hřebci</t>
        </r>
      </text>
    </comment>
    <comment ref="F22" authorId="0" shapeId="0" xr:uid="{21A13AEF-0684-48B7-881D-7750A0BE22B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sport. Kluby 4* 30 tis.</t>
        </r>
      </text>
    </comment>
    <comment ref="F23" authorId="0" shapeId="0" xr:uid="{71E3CE0B-7AAF-4B71-B81C-03721D0EFA4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údržby a opravy dětská hřiště</t>
        </r>
      </text>
    </comment>
    <comment ref="F24" authorId="0" shapeId="0" xr:uid="{F3B973B5-A23D-4592-9771-1CD1BB1DDB3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ostatní spolky 3*30 tis.</t>
        </r>
      </text>
    </comment>
    <comment ref="F25" authorId="0" shapeId="0" xr:uid="{BA4695E8-2CD5-42E5-AC6B-079F0EB8650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Nemocnice H.Beřkovice</t>
        </r>
      </text>
    </comment>
    <comment ref="F26" authorId="0" shapeId="0" xr:uid="{0C0BB51B-FC58-4CB8-B2BA-85828B00939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Dárce krve</t>
        </r>
      </text>
    </comment>
    <comment ref="F27" authorId="0" shapeId="0" xr:uid="{63A53043-2FB6-4177-B261-8AF4A04A7C8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byty, schodiště byty v nové hasičárně</t>
        </r>
      </text>
    </comment>
    <comment ref="F28" authorId="0" shapeId="0" xr:uid="{9435D11C-55CE-43D6-8158-174C49917F2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býv.mandl -oprava wc, místnost, fasáda čp. 118+ DAM 21</t>
        </r>
      </text>
    </comment>
    <comment ref="F29" authorId="0" shapeId="0" xr:uid="{580B94BD-1DEB-4AE8-86BC-E809BD07C04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rozšíření veř. osvětlení, opravy, elektřina</t>
        </r>
      </text>
    </comment>
    <comment ref="F30" authorId="0" shapeId="0" xr:uid="{F27ABF09-1F1A-4860-BBF0-9787563058B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hřbitov</t>
        </r>
      </text>
    </comment>
    <comment ref="F31" authorId="0" shapeId="0" xr:uid="{DB37C529-B4EC-40AA-986F-E812D2D2FB7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infrastruktura pro 12 RD</t>
        </r>
      </text>
    </comment>
    <comment ref="F32" authorId="0" shapeId="0" xr:uid="{EC7CDED0-65E8-4C3D-9FE8-A3AC3FEF229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nákup pozemků, směny, </t>
        </r>
      </text>
    </comment>
    <comment ref="F33" authorId="0" shapeId="0" xr:uid="{071BC52B-983A-43D6-8CF2-99F52AC8F09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mobilní svozy nebezpečných odpadů</t>
        </r>
      </text>
    </comment>
    <comment ref="F34" authorId="0" shapeId="0" xr:uid="{414BB464-E972-4F9C-B4B0-33961816390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svozy komunálních odpadů, shromaždiště</t>
        </r>
      </text>
    </comment>
    <comment ref="F35" authorId="0" shapeId="0" xr:uid="{87BCE83A-99F2-43CA-96AC-DA61D60E7C5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>provoz sběrný dvůr, svozy velk. odpad</t>
        </r>
      </text>
    </comment>
    <comment ref="F36" authorId="0" shapeId="0" xr:uid="{D348BC00-39B4-4D0C-A4FB-43A917223AB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svozy tříděný odpad</t>
        </r>
      </text>
    </comment>
    <comment ref="F37" authorId="0" shapeId="0" xr:uid="{1628F756-E4CD-4084-ACE1-D31E8FDA0D9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provoz kompostárna</t>
        </r>
      </text>
    </comment>
    <comment ref="F38" authorId="0" shapeId="0" xr:uid="{FA6023B4-690F-4ECF-BC17-99F4A312E24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mzdy zam. péče o zeleň, VPP, odvody SP a ZP, kácení, PHM, výsadba, náhradní díly sekačky, křovinořez, </t>
        </r>
      </text>
    </comment>
    <comment ref="F40" authorId="0" shapeId="0" xr:uid="{57FA45B6-18A9-4091-A349-D9EED7EEFF6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 Domov Mladá - občan Cítova</t>
        </r>
      </text>
    </comment>
    <comment ref="F42" authorId="0" shapeId="0" xr:uid="{8B7AEE68-2E11-4600-944A-A6CFF0239C8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povinná složka - např. Covid -19 (testy, respirátory, ochranné pomůcky)</t>
        </r>
      </text>
    </comment>
    <comment ref="F44" authorId="0" shapeId="0" xr:uid="{629A2F62-5FDF-4D80-8723-DD0BB243D22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provoz Jednotky Sboru dobrovolných hasičů + navýšení dotace o 10 tis. 2 spolky</t>
        </r>
      </text>
    </comment>
    <comment ref="F45" authorId="0" shapeId="0" xr:uid="{A4637996-E0D4-4AE0-BD68-158126CFA81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odměny členů ZO, odvody SP a ZP, cestovné</t>
        </r>
      </text>
    </comment>
    <comment ref="F47" authorId="0" shapeId="0" xr:uid="{82355776-F284-4AE9-BD7E-0FF9E962105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mzdy zaměstnanců, odvody ZP a SP, odměna OSA, kancelářské potřeby, vybavení, plyn, elektřina, právní služby, přest.komise, daň, poradenství, aktualizace sw, účetní služby, terminál, </t>
        </r>
      </text>
    </comment>
    <comment ref="F48" authorId="0" shapeId="0" xr:uid="{CE2297D9-2586-47E5-89F0-1C3D490D3EE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bankovní poplatky</t>
        </r>
      </text>
    </comment>
    <comment ref="F49" authorId="0" shapeId="0" xr:uid="{06509D4F-6F77-4BB1-A083-7C535F3075D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majetek pojistné</t>
        </r>
      </text>
    </comment>
    <comment ref="F50" authorId="0" shapeId="0" xr:uid="{20607635-6537-489B-827F-9CE83A44774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převody na fond VaK</t>
        </r>
      </text>
    </comment>
    <comment ref="F51" authorId="0" shapeId="0" xr:uid="{ED261A7D-7601-4DC8-AD87-D7E5DFE2426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DPH obec plátce, doplnění odvod DPH z 12 parcel - 5 306 000, plus 4 tis. do zaokr.rozpočtu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97C56EDC-7BA6-411C-95D2-8625916BF25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zapojení našetřených finančních prostředků za minulá období. </t>
        </r>
      </text>
    </comment>
  </commentList>
</comments>
</file>

<file path=xl/sharedStrings.xml><?xml version="1.0" encoding="utf-8"?>
<sst xmlns="http://schemas.openxmlformats.org/spreadsheetml/2006/main" count="98" uniqueCount="67">
  <si>
    <t>Para</t>
  </si>
  <si>
    <t>Text</t>
  </si>
  <si>
    <t>Úspora energie a obn. zdrojů</t>
  </si>
  <si>
    <t>Sběr a zpracování druhotných surovin</t>
  </si>
  <si>
    <t>Pitná voda</t>
  </si>
  <si>
    <t>Odvád. a čišt.odp.vod a nakládání s kaly</t>
  </si>
  <si>
    <t>Vydavatelská činnost</t>
  </si>
  <si>
    <t>Zachování a obnova kulturních památek</t>
  </si>
  <si>
    <t>Zájmová činnost v kultuře</t>
  </si>
  <si>
    <t>Zálež.kultury,církví a sděl.prostředků</t>
  </si>
  <si>
    <t>Sportovní zařízení ve vlastnictví obce</t>
  </si>
  <si>
    <t>Činnost ordinací praktic. lékařů</t>
  </si>
  <si>
    <t>Bytové hospodářství</t>
  </si>
  <si>
    <t>Nebytové hospodářství</t>
  </si>
  <si>
    <t>Pohřebnictví</t>
  </si>
  <si>
    <t>Komunální služby a územní rozvoj j.n.</t>
  </si>
  <si>
    <t>Sběr a odvoz komunálních odpadů</t>
  </si>
  <si>
    <t>Využívání a zneškodňování komunál.odpadů</t>
  </si>
  <si>
    <t>Činnost místní správy</t>
  </si>
  <si>
    <t>Příjmy a výdaje z úvěr. finanč. operací</t>
  </si>
  <si>
    <t>Pojištění funkčně nespecifikované</t>
  </si>
  <si>
    <t>Převody vlastním fondům v rozp. úz.úr</t>
  </si>
  <si>
    <t xml:space="preserve">Celkem </t>
  </si>
  <si>
    <t>Ozdrav.hosp.zvířat,pol. a spec.plodin</t>
  </si>
  <si>
    <t>Silnice</t>
  </si>
  <si>
    <t>Ost. záležitosti pozemních komunikací</t>
  </si>
  <si>
    <t>Provoz veřejné silniční dopravy</t>
  </si>
  <si>
    <t>Ost. záležitosti v silniční dopravě</t>
  </si>
  <si>
    <t>Základní školy</t>
  </si>
  <si>
    <t>Činnosti knihovnické</t>
  </si>
  <si>
    <t>Ost. záležitosti kultury</t>
  </si>
  <si>
    <t>Poř.,zach. a obn. hodnot míst. kult...</t>
  </si>
  <si>
    <t>Rozhlas a televize</t>
  </si>
  <si>
    <t>Ost. záležitosti sdělovacích prostředk</t>
  </si>
  <si>
    <t>Ost. sportovní činnost</t>
  </si>
  <si>
    <t>Využití volného času dětí a mládeže</t>
  </si>
  <si>
    <t>Zájmová činnost a rekreace j.n.</t>
  </si>
  <si>
    <t>Ostatní nemocnice</t>
  </si>
  <si>
    <t>Ostatní činnost ve zdravotnictví j.n.</t>
  </si>
  <si>
    <t>Veřejné osvětlení</t>
  </si>
  <si>
    <t>Výstavba a údržba místních inženýr.sítí</t>
  </si>
  <si>
    <t>Sběr a odvoz nebezpečných odpadů</t>
  </si>
  <si>
    <t>Sběr a odvoz ostatních odpadů</t>
  </si>
  <si>
    <t>Využívání a zneškodňování ostat.odpadů</t>
  </si>
  <si>
    <t>Péče o vzhled obcí a veřejnou zeleň</t>
  </si>
  <si>
    <t>Ost.činn. související se služb. pro obyv</t>
  </si>
  <si>
    <t>Ost.správa v soc.zabezp.a polit.zaměstna</t>
  </si>
  <si>
    <t>Krizová opatření</t>
  </si>
  <si>
    <t>Ost.správa v obl.civil. nouz. pl.</t>
  </si>
  <si>
    <t>Požární ochrana - dobr. část</t>
  </si>
  <si>
    <t>Zastupitelstva obcí</t>
  </si>
  <si>
    <t>Volby do parlamentu ČR</t>
  </si>
  <si>
    <t>Ost. finanční operace</t>
  </si>
  <si>
    <t>schválený rozpočet 2021</t>
  </si>
  <si>
    <t>očekávané plnění rozpočtu 2021</t>
  </si>
  <si>
    <t>skutečnost k 31.10.2021</t>
  </si>
  <si>
    <t>návrh rozpočtu 2022</t>
  </si>
  <si>
    <t>Dopravní obslužnost</t>
  </si>
  <si>
    <t>Daňové příjmy, Přijaté transfery</t>
  </si>
  <si>
    <t>Domovy pro os.se zdr.postižením</t>
  </si>
  <si>
    <t>Rozklikávací rozpočty minulých let, včetně plnění, jsou zveřejněny na  https://monitor.statnipokladna.cz/</t>
  </si>
  <si>
    <t>Schválený rozpočet v písemné podobě je k nahlédnutí v kanceláři obecního úřadu.</t>
  </si>
  <si>
    <t>Schválený rozpočet obce Cítov na rok 2022 je zveřejněn na webu obce www.citov.cz v sekci ÚŘAD_ROZPOČET OBCE CÍTOV_ROK 2022</t>
  </si>
  <si>
    <t xml:space="preserve">Financování - schválený rozpočet obce Cítov na rok 2022 </t>
  </si>
  <si>
    <t>Výdaje - schválený rozpočet obce Cítov na rok 2022</t>
  </si>
  <si>
    <t xml:space="preserve">Příjmy - schválený rozpočet obce Cítov na rok 2022 </t>
  </si>
  <si>
    <t>Rozpočet schválilo zastupitelstvo obce Cítov dne 13.12.2021 jako rozpočet přebytkový s celkovými příjmy 54 100 000 Kč, celkovými výdaji 41 500 000 Kč, financováním 12 600 000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</si>
</sst>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9" fontId="2" fillId="0" borderId="0" xfId="0" applyNumberFormat="1" applyFont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39" fontId="1" fillId="0" borderId="1" xfId="0" applyNumberFormat="1" applyFont="1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3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5" fillId="3" borderId="0" xfId="0" applyFont="1" applyFill="1"/>
    <xf numFmtId="0" fontId="0" fillId="0" borderId="0" xfId="0"/>
    <xf numFmtId="0" fontId="2" fillId="0" borderId="0" xfId="0" applyFont="1"/>
    <xf numFmtId="0" fontId="8" fillId="0" borderId="0" xfId="0" applyFont="1"/>
    <xf numFmtId="44" fontId="5" fillId="3" borderId="0" xfId="1" applyFont="1" applyFill="1"/>
    <xf numFmtId="44" fontId="1" fillId="0" borderId="0" xfId="1" applyFont="1"/>
    <xf numFmtId="44" fontId="5" fillId="0" borderId="0" xfId="1" applyFont="1"/>
    <xf numFmtId="44" fontId="10" fillId="0" borderId="0" xfId="1" applyFont="1"/>
    <xf numFmtId="39" fontId="1" fillId="3" borderId="1" xfId="0" applyNumberFormat="1" applyFont="1" applyFill="1" applyBorder="1"/>
    <xf numFmtId="0" fontId="0" fillId="0" borderId="0" xfId="0"/>
    <xf numFmtId="0" fontId="2" fillId="0" borderId="0" xfId="0" applyFont="1"/>
    <xf numFmtId="165" fontId="2" fillId="0" borderId="0" xfId="0" applyNumberFormat="1" applyFont="1"/>
    <xf numFmtId="39" fontId="5" fillId="5" borderId="1" xfId="0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3">
    <cellStyle name="Měna" xfId="1" builtinId="4"/>
    <cellStyle name="Měna 2" xfId="2" xr:uid="{4340DDEC-3B94-4E9A-9749-48D9378CB44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1EC2-2E94-48DB-A0A4-C490F7E2CEF8}">
  <sheetPr>
    <pageSetUpPr fitToPage="1"/>
  </sheetPr>
  <dimension ref="A1:H30"/>
  <sheetViews>
    <sheetView workbookViewId="0">
      <pane ySplit="2" topLeftCell="A3" activePane="bottomLeft" state="frozen"/>
      <selection pane="bottomLeft" activeCell="F17" sqref="F17"/>
    </sheetView>
  </sheetViews>
  <sheetFormatPr defaultColWidth="9.140625"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7" width="9.140625" style="1"/>
    <col min="8" max="8" width="13.28515625" style="19" bestFit="1" customWidth="1"/>
    <col min="9" max="16384" width="9.140625" style="1"/>
  </cols>
  <sheetData>
    <row r="1" spans="1:8" s="14" customFormat="1" ht="20.100000000000001" customHeight="1" x14ac:dyDescent="0.35">
      <c r="A1" s="12" t="s">
        <v>65</v>
      </c>
      <c r="B1" s="13"/>
      <c r="C1" s="13"/>
      <c r="D1" s="13"/>
      <c r="E1" s="13"/>
      <c r="F1" s="13"/>
      <c r="H1" s="18"/>
    </row>
    <row r="2" spans="1:8" ht="25.5" x14ac:dyDescent="0.2">
      <c r="A2" s="4" t="s">
        <v>0</v>
      </c>
      <c r="B2" s="4" t="s">
        <v>1</v>
      </c>
      <c r="C2" s="9" t="s">
        <v>53</v>
      </c>
      <c r="D2" s="9" t="s">
        <v>54</v>
      </c>
      <c r="E2" s="9" t="s">
        <v>55</v>
      </c>
      <c r="F2" s="9" t="s">
        <v>56</v>
      </c>
    </row>
    <row r="3" spans="1:8" x14ac:dyDescent="0.2">
      <c r="A3" s="5"/>
      <c r="B3" s="6" t="s">
        <v>58</v>
      </c>
      <c r="C3" s="7">
        <v>23209000</v>
      </c>
      <c r="D3" s="7">
        <v>29151035.41</v>
      </c>
      <c r="E3" s="7">
        <v>22911952.09</v>
      </c>
      <c r="F3" s="22">
        <f>19594500+78000</f>
        <v>19672500</v>
      </c>
      <c r="H3" s="20"/>
    </row>
    <row r="4" spans="1:8" x14ac:dyDescent="0.2">
      <c r="A4" s="5">
        <v>2115</v>
      </c>
      <c r="B4" s="6" t="s">
        <v>2</v>
      </c>
      <c r="C4" s="7">
        <v>155000</v>
      </c>
      <c r="D4" s="7">
        <v>120000</v>
      </c>
      <c r="E4" s="7">
        <v>98783.73</v>
      </c>
      <c r="F4" s="7">
        <v>155000</v>
      </c>
    </row>
    <row r="5" spans="1:8" x14ac:dyDescent="0.2">
      <c r="A5" s="5">
        <v>2122</v>
      </c>
      <c r="B5" s="6" t="s">
        <v>3</v>
      </c>
      <c r="C5" s="7">
        <v>6000</v>
      </c>
      <c r="D5" s="7">
        <v>13000</v>
      </c>
      <c r="E5" s="7">
        <v>11478</v>
      </c>
      <c r="F5" s="7">
        <v>16500</v>
      </c>
    </row>
    <row r="6" spans="1:8" x14ac:dyDescent="0.2">
      <c r="A6" s="5">
        <v>2310</v>
      </c>
      <c r="B6" s="6" t="s">
        <v>4</v>
      </c>
      <c r="C6" s="7">
        <v>125000</v>
      </c>
      <c r="D6" s="7">
        <v>140000</v>
      </c>
      <c r="E6" s="7">
        <v>138292</v>
      </c>
      <c r="F6" s="22">
        <f>150000+20000</f>
        <v>170000</v>
      </c>
    </row>
    <row r="7" spans="1:8" x14ac:dyDescent="0.2">
      <c r="A7" s="5">
        <v>2321</v>
      </c>
      <c r="B7" s="6" t="s">
        <v>5</v>
      </c>
      <c r="C7" s="7">
        <v>1300000</v>
      </c>
      <c r="D7" s="7">
        <v>1460500</v>
      </c>
      <c r="E7" s="7">
        <v>1403094</v>
      </c>
      <c r="F7" s="22">
        <f>1600000+225000</f>
        <v>1825000</v>
      </c>
    </row>
    <row r="8" spans="1:8" x14ac:dyDescent="0.2">
      <c r="A8" s="5">
        <v>3316</v>
      </c>
      <c r="B8" s="6" t="s">
        <v>6</v>
      </c>
      <c r="C8" s="7">
        <v>25000</v>
      </c>
      <c r="D8" s="7">
        <v>0</v>
      </c>
      <c r="E8" s="7">
        <v>0</v>
      </c>
      <c r="F8" s="7">
        <v>0</v>
      </c>
    </row>
    <row r="9" spans="1:8" x14ac:dyDescent="0.2">
      <c r="A9" s="5">
        <v>3322</v>
      </c>
      <c r="B9" s="6" t="s">
        <v>7</v>
      </c>
      <c r="C9" s="7">
        <v>0</v>
      </c>
      <c r="D9" s="7">
        <v>330050</v>
      </c>
      <c r="E9" s="7">
        <v>330050</v>
      </c>
      <c r="F9" s="7">
        <v>0</v>
      </c>
      <c r="H9" s="21"/>
    </row>
    <row r="10" spans="1:8" x14ac:dyDescent="0.2">
      <c r="A10" s="5">
        <v>3392</v>
      </c>
      <c r="B10" s="6" t="s">
        <v>8</v>
      </c>
      <c r="C10" s="7">
        <v>60000</v>
      </c>
      <c r="D10" s="7">
        <v>56500</v>
      </c>
      <c r="E10" s="7">
        <v>46192</v>
      </c>
      <c r="F10" s="7">
        <v>80000</v>
      </c>
      <c r="H10" s="21"/>
    </row>
    <row r="11" spans="1:8" x14ac:dyDescent="0.2">
      <c r="A11" s="5">
        <v>3399</v>
      </c>
      <c r="B11" s="6" t="s">
        <v>9</v>
      </c>
      <c r="C11" s="7">
        <v>10000</v>
      </c>
      <c r="D11" s="7">
        <v>15000</v>
      </c>
      <c r="E11" s="7">
        <v>5910</v>
      </c>
      <c r="F11" s="7">
        <v>35000</v>
      </c>
    </row>
    <row r="12" spans="1:8" x14ac:dyDescent="0.2">
      <c r="A12" s="5">
        <v>3412</v>
      </c>
      <c r="B12" s="6" t="s">
        <v>10</v>
      </c>
      <c r="C12" s="7">
        <v>225000</v>
      </c>
      <c r="D12" s="7">
        <v>130000</v>
      </c>
      <c r="E12" s="7">
        <v>123490</v>
      </c>
      <c r="F12" s="7">
        <v>225000</v>
      </c>
    </row>
    <row r="13" spans="1:8" x14ac:dyDescent="0.2">
      <c r="A13" s="5">
        <v>3511</v>
      </c>
      <c r="B13" s="6" t="s">
        <v>11</v>
      </c>
      <c r="C13" s="7">
        <v>6000</v>
      </c>
      <c r="D13" s="7">
        <v>6000</v>
      </c>
      <c r="E13" s="7">
        <v>5000</v>
      </c>
      <c r="F13" s="7">
        <v>6000</v>
      </c>
    </row>
    <row r="14" spans="1:8" x14ac:dyDescent="0.2">
      <c r="A14" s="5">
        <v>3612</v>
      </c>
      <c r="B14" s="6" t="s">
        <v>12</v>
      </c>
      <c r="C14" s="7">
        <v>120000</v>
      </c>
      <c r="D14" s="7">
        <v>120000</v>
      </c>
      <c r="E14" s="7">
        <v>99210</v>
      </c>
      <c r="F14" s="7">
        <v>120000</v>
      </c>
    </row>
    <row r="15" spans="1:8" x14ac:dyDescent="0.2">
      <c r="A15" s="5">
        <v>3613</v>
      </c>
      <c r="B15" s="6" t="s">
        <v>13</v>
      </c>
      <c r="C15" s="7">
        <v>0</v>
      </c>
      <c r="D15" s="7">
        <v>4500</v>
      </c>
      <c r="E15" s="7">
        <v>2372</v>
      </c>
      <c r="F15" s="7">
        <v>8000</v>
      </c>
    </row>
    <row r="16" spans="1:8" x14ac:dyDescent="0.2">
      <c r="A16" s="5">
        <v>3632</v>
      </c>
      <c r="B16" s="6" t="s">
        <v>14</v>
      </c>
      <c r="C16" s="7">
        <v>20000</v>
      </c>
      <c r="D16" s="7">
        <v>20000</v>
      </c>
      <c r="E16" s="7">
        <v>15782</v>
      </c>
      <c r="F16" s="7">
        <v>25000</v>
      </c>
    </row>
    <row r="17" spans="1:6" x14ac:dyDescent="0.2">
      <c r="A17" s="5">
        <v>3639</v>
      </c>
      <c r="B17" s="6" t="s">
        <v>15</v>
      </c>
      <c r="C17" s="7">
        <v>12550000</v>
      </c>
      <c r="D17" s="7">
        <v>530000</v>
      </c>
      <c r="E17" s="7">
        <v>527083.77</v>
      </c>
      <c r="F17" s="22">
        <f>550000+30577000</f>
        <v>31127000</v>
      </c>
    </row>
    <row r="18" spans="1:6" x14ac:dyDescent="0.2">
      <c r="A18" s="5">
        <v>3722</v>
      </c>
      <c r="B18" s="6" t="s">
        <v>16</v>
      </c>
      <c r="C18" s="7">
        <v>40000</v>
      </c>
      <c r="D18" s="7">
        <v>12000</v>
      </c>
      <c r="E18" s="7">
        <v>10670</v>
      </c>
      <c r="F18" s="7">
        <v>20000</v>
      </c>
    </row>
    <row r="19" spans="1:6" x14ac:dyDescent="0.2">
      <c r="A19" s="5">
        <v>3725</v>
      </c>
      <c r="B19" s="6" t="s">
        <v>17</v>
      </c>
      <c r="C19" s="7">
        <v>260000</v>
      </c>
      <c r="D19" s="7">
        <v>260000</v>
      </c>
      <c r="E19" s="7">
        <v>172161</v>
      </c>
      <c r="F19" s="7">
        <v>260000</v>
      </c>
    </row>
    <row r="20" spans="1:6" x14ac:dyDescent="0.2">
      <c r="A20" s="5">
        <v>6171</v>
      </c>
      <c r="B20" s="6" t="s">
        <v>18</v>
      </c>
      <c r="C20" s="7">
        <v>20000</v>
      </c>
      <c r="D20" s="7">
        <v>24000</v>
      </c>
      <c r="E20" s="7">
        <v>21331</v>
      </c>
      <c r="F20" s="7">
        <v>25000</v>
      </c>
    </row>
    <row r="21" spans="1:6" x14ac:dyDescent="0.2">
      <c r="A21" s="5">
        <v>6310</v>
      </c>
      <c r="B21" s="6" t="s">
        <v>19</v>
      </c>
      <c r="C21" s="7">
        <v>69000</v>
      </c>
      <c r="D21" s="7">
        <v>30000</v>
      </c>
      <c r="E21" s="7">
        <v>25094.38</v>
      </c>
      <c r="F21" s="7">
        <v>30000</v>
      </c>
    </row>
    <row r="22" spans="1:6" x14ac:dyDescent="0.2">
      <c r="A22" s="5">
        <v>6320</v>
      </c>
      <c r="B22" s="6" t="s">
        <v>20</v>
      </c>
      <c r="C22" s="7">
        <v>0</v>
      </c>
      <c r="D22" s="7">
        <v>11200</v>
      </c>
      <c r="E22" s="7">
        <v>11200</v>
      </c>
      <c r="F22" s="7">
        <v>0</v>
      </c>
    </row>
    <row r="23" spans="1:6" x14ac:dyDescent="0.2">
      <c r="A23" s="5">
        <v>6330</v>
      </c>
      <c r="B23" s="6" t="s">
        <v>21</v>
      </c>
      <c r="C23" s="7">
        <v>300000</v>
      </c>
      <c r="D23" s="7">
        <v>2004655</v>
      </c>
      <c r="E23" s="7">
        <v>2004655</v>
      </c>
      <c r="F23" s="7">
        <v>300000</v>
      </c>
    </row>
    <row r="24" spans="1:6" x14ac:dyDescent="0.2">
      <c r="A24" s="6"/>
      <c r="B24" s="6"/>
      <c r="C24" s="6"/>
      <c r="D24" s="6"/>
      <c r="E24" s="6"/>
      <c r="F24" s="6"/>
    </row>
    <row r="25" spans="1:6" x14ac:dyDescent="0.2">
      <c r="B25" s="2" t="s">
        <v>22</v>
      </c>
      <c r="C25" s="3">
        <f>SUM(C3:C24)</f>
        <v>38500000</v>
      </c>
      <c r="D25" s="3">
        <f>SUM(D3:D24)</f>
        <v>34438440.409999996</v>
      </c>
      <c r="E25" s="3">
        <f>SUM(E3:E24)</f>
        <v>27963800.969999999</v>
      </c>
      <c r="F25" s="3">
        <f>SUM(F3:F24)</f>
        <v>54100000</v>
      </c>
    </row>
    <row r="27" spans="1:6" x14ac:dyDescent="0.2">
      <c r="A27" s="24" t="s">
        <v>66</v>
      </c>
      <c r="B27" s="24"/>
      <c r="C27" s="24"/>
      <c r="D27" s="24"/>
      <c r="E27" s="24"/>
      <c r="F27" s="25"/>
    </row>
    <row r="28" spans="1:6" ht="15" x14ac:dyDescent="0.25">
      <c r="A28" s="24" t="s">
        <v>62</v>
      </c>
      <c r="B28" s="24"/>
      <c r="C28" s="23"/>
      <c r="D28" s="23"/>
      <c r="E28" s="23"/>
      <c r="F28" s="23"/>
    </row>
    <row r="29" spans="1:6" ht="15" x14ac:dyDescent="0.25">
      <c r="A29" s="24" t="s">
        <v>60</v>
      </c>
      <c r="B29" s="24"/>
      <c r="C29" s="23"/>
      <c r="D29" s="23"/>
      <c r="E29" s="23"/>
      <c r="F29" s="23"/>
    </row>
    <row r="30" spans="1:6" ht="15" x14ac:dyDescent="0.25">
      <c r="A30" s="24" t="s">
        <v>61</v>
      </c>
      <c r="B30" s="23"/>
      <c r="C30" s="23"/>
      <c r="D30" s="23"/>
      <c r="E30" s="23"/>
      <c r="F30" s="23"/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horizontalDpi="300" verticalDpi="300" r:id="rId1"/>
  <headerFooter>
    <oddHeader>&amp;R&amp;11&amp;"Calibri"&amp;IDatum poslední úpravy návrhu 21.11.2021</oddHeader>
    <oddFooter>&amp;L&amp;11&amp;"Calibri"&amp;ISumář za paragrafy - rozpočet k datu 31.10.2021 - skutečnost do období 10/2021&amp;R&amp;11&amp;"Calibri"&amp;IStránka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0C6C-F025-41BD-B3E0-D69FB312BC9B}">
  <sheetPr>
    <pageSetUpPr fitToPage="1"/>
  </sheetPr>
  <dimension ref="A1:F59"/>
  <sheetViews>
    <sheetView tabSelected="1" workbookViewId="0">
      <pane ySplit="2" topLeftCell="A15" activePane="bottomLeft" state="frozen"/>
      <selection pane="bottomLeft" activeCell="F23" sqref="F23"/>
    </sheetView>
  </sheetViews>
  <sheetFormatPr defaultColWidth="9.140625"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s="8" customFormat="1" ht="20.100000000000001" customHeight="1" x14ac:dyDescent="0.35">
      <c r="A1" s="10" t="s">
        <v>64</v>
      </c>
      <c r="B1" s="11"/>
      <c r="C1" s="11"/>
      <c r="D1" s="11"/>
      <c r="E1" s="11"/>
      <c r="F1" s="11"/>
    </row>
    <row r="2" spans="1:6" ht="25.5" x14ac:dyDescent="0.2">
      <c r="A2" s="4" t="s">
        <v>0</v>
      </c>
      <c r="B2" s="4" t="s">
        <v>1</v>
      </c>
      <c r="C2" s="9" t="s">
        <v>53</v>
      </c>
      <c r="D2" s="9" t="s">
        <v>54</v>
      </c>
      <c r="E2" s="9" t="s">
        <v>55</v>
      </c>
      <c r="F2" s="9" t="s">
        <v>56</v>
      </c>
    </row>
    <row r="3" spans="1:6" x14ac:dyDescent="0.2">
      <c r="A3" s="5">
        <v>1014</v>
      </c>
      <c r="B3" s="6" t="s">
        <v>23</v>
      </c>
      <c r="C3" s="7">
        <v>10000</v>
      </c>
      <c r="D3" s="7">
        <v>10000</v>
      </c>
      <c r="E3" s="7">
        <v>0</v>
      </c>
      <c r="F3" s="7">
        <v>10000</v>
      </c>
    </row>
    <row r="4" spans="1:6" x14ac:dyDescent="0.2">
      <c r="A4" s="5">
        <v>2212</v>
      </c>
      <c r="B4" s="6" t="s">
        <v>24</v>
      </c>
      <c r="C4" s="7">
        <v>2500000</v>
      </c>
      <c r="D4" s="7">
        <v>2750000</v>
      </c>
      <c r="E4" s="7">
        <v>251876.69</v>
      </c>
      <c r="F4" s="7">
        <v>5101000</v>
      </c>
    </row>
    <row r="5" spans="1:6" x14ac:dyDescent="0.2">
      <c r="A5" s="5">
        <v>2219</v>
      </c>
      <c r="B5" s="6" t="s">
        <v>25</v>
      </c>
      <c r="C5" s="7">
        <v>1500000</v>
      </c>
      <c r="D5" s="7">
        <v>80000</v>
      </c>
      <c r="E5" s="7">
        <v>40603</v>
      </c>
      <c r="F5" s="7">
        <v>3530000</v>
      </c>
    </row>
    <row r="6" spans="1:6" x14ac:dyDescent="0.2">
      <c r="A6" s="5">
        <v>2221</v>
      </c>
      <c r="B6" s="6" t="s">
        <v>26</v>
      </c>
      <c r="C6" s="7">
        <v>300000</v>
      </c>
      <c r="D6" s="7">
        <v>0</v>
      </c>
      <c r="E6" s="7">
        <v>0</v>
      </c>
      <c r="F6" s="7">
        <v>300000</v>
      </c>
    </row>
    <row r="7" spans="1:6" x14ac:dyDescent="0.2">
      <c r="A7" s="5">
        <v>2229</v>
      </c>
      <c r="B7" s="6" t="s">
        <v>27</v>
      </c>
      <c r="C7" s="7">
        <v>0</v>
      </c>
      <c r="D7" s="7">
        <v>25000</v>
      </c>
      <c r="E7" s="7">
        <v>22748</v>
      </c>
      <c r="F7" s="7">
        <v>0</v>
      </c>
    </row>
    <row r="8" spans="1:6" x14ac:dyDescent="0.2">
      <c r="A8" s="5">
        <v>2292</v>
      </c>
      <c r="B8" s="6" t="s">
        <v>57</v>
      </c>
      <c r="C8" s="7">
        <v>0</v>
      </c>
      <c r="D8" s="7">
        <v>0</v>
      </c>
      <c r="E8" s="7">
        <v>0</v>
      </c>
      <c r="F8" s="7">
        <v>121000</v>
      </c>
    </row>
    <row r="9" spans="1:6" x14ac:dyDescent="0.2">
      <c r="A9" s="5">
        <v>2310</v>
      </c>
      <c r="B9" s="6" t="s">
        <v>4</v>
      </c>
      <c r="C9" s="7">
        <v>4500000</v>
      </c>
      <c r="D9" s="7">
        <v>5410000</v>
      </c>
      <c r="E9" s="7">
        <v>1744205.39</v>
      </c>
      <c r="F9" s="7">
        <v>110000</v>
      </c>
    </row>
    <row r="10" spans="1:6" x14ac:dyDescent="0.2">
      <c r="A10" s="5">
        <v>2321</v>
      </c>
      <c r="B10" s="6" t="s">
        <v>5</v>
      </c>
      <c r="C10" s="7">
        <v>2000000</v>
      </c>
      <c r="D10" s="7">
        <v>1616100</v>
      </c>
      <c r="E10" s="7">
        <v>1462295.36</v>
      </c>
      <c r="F10" s="7">
        <v>1700000</v>
      </c>
    </row>
    <row r="11" spans="1:6" x14ac:dyDescent="0.2">
      <c r="A11" s="5">
        <v>3113</v>
      </c>
      <c r="B11" s="6" t="s">
        <v>28</v>
      </c>
      <c r="C11" s="7">
        <v>1400000</v>
      </c>
      <c r="D11" s="7">
        <v>2150000</v>
      </c>
      <c r="E11" s="7">
        <v>1890442</v>
      </c>
      <c r="F11" s="7">
        <v>1500000</v>
      </c>
    </row>
    <row r="12" spans="1:6" x14ac:dyDescent="0.2">
      <c r="A12" s="5">
        <v>3314</v>
      </c>
      <c r="B12" s="6" t="s">
        <v>29</v>
      </c>
      <c r="C12" s="7">
        <v>300000</v>
      </c>
      <c r="D12" s="7">
        <v>73000</v>
      </c>
      <c r="E12" s="7">
        <v>66291.789999999994</v>
      </c>
      <c r="F12" s="7">
        <v>300000</v>
      </c>
    </row>
    <row r="13" spans="1:6" x14ac:dyDescent="0.2">
      <c r="A13" s="5">
        <v>3316</v>
      </c>
      <c r="B13" s="6" t="s">
        <v>6</v>
      </c>
      <c r="C13" s="7">
        <v>600000</v>
      </c>
      <c r="D13" s="7">
        <v>600000</v>
      </c>
      <c r="E13" s="7">
        <v>32880</v>
      </c>
      <c r="F13" s="26">
        <v>0</v>
      </c>
    </row>
    <row r="14" spans="1:6" x14ac:dyDescent="0.2">
      <c r="A14" s="5">
        <v>3319</v>
      </c>
      <c r="B14" s="6" t="s">
        <v>30</v>
      </c>
      <c r="C14" s="7">
        <v>20000</v>
      </c>
      <c r="D14" s="7">
        <v>20000</v>
      </c>
      <c r="E14" s="7">
        <v>0</v>
      </c>
      <c r="F14" s="7">
        <v>20000</v>
      </c>
    </row>
    <row r="15" spans="1:6" x14ac:dyDescent="0.2">
      <c r="A15" s="5">
        <v>3322</v>
      </c>
      <c r="B15" s="6" t="s">
        <v>7</v>
      </c>
      <c r="C15" s="7">
        <v>30000</v>
      </c>
      <c r="D15" s="7">
        <v>400000</v>
      </c>
      <c r="E15" s="7">
        <v>381144.16</v>
      </c>
      <c r="F15" s="7">
        <v>0</v>
      </c>
    </row>
    <row r="16" spans="1:6" x14ac:dyDescent="0.2">
      <c r="A16" s="5">
        <v>3326</v>
      </c>
      <c r="B16" s="6" t="s">
        <v>31</v>
      </c>
      <c r="C16" s="7">
        <v>20000</v>
      </c>
      <c r="D16" s="7">
        <v>20000</v>
      </c>
      <c r="E16" s="7">
        <v>0</v>
      </c>
      <c r="F16" s="7">
        <v>20000</v>
      </c>
    </row>
    <row r="17" spans="1:6" x14ac:dyDescent="0.2">
      <c r="A17" s="5">
        <v>3341</v>
      </c>
      <c r="B17" s="6" t="s">
        <v>32</v>
      </c>
      <c r="C17" s="7">
        <v>50000</v>
      </c>
      <c r="D17" s="7">
        <v>18000</v>
      </c>
      <c r="E17" s="7">
        <v>9812.14</v>
      </c>
      <c r="F17" s="7">
        <v>100000</v>
      </c>
    </row>
    <row r="18" spans="1:6" x14ac:dyDescent="0.2">
      <c r="A18" s="5">
        <v>3349</v>
      </c>
      <c r="B18" s="6" t="s">
        <v>33</v>
      </c>
      <c r="C18" s="7">
        <v>10000</v>
      </c>
      <c r="D18" s="7">
        <v>10000</v>
      </c>
      <c r="E18" s="7">
        <v>7000</v>
      </c>
      <c r="F18" s="7">
        <v>10000</v>
      </c>
    </row>
    <row r="19" spans="1:6" x14ac:dyDescent="0.2">
      <c r="A19" s="5">
        <v>3392</v>
      </c>
      <c r="B19" s="6" t="s">
        <v>8</v>
      </c>
      <c r="C19" s="7">
        <v>150000</v>
      </c>
      <c r="D19" s="7">
        <v>156600</v>
      </c>
      <c r="E19" s="7">
        <v>132722.19</v>
      </c>
      <c r="F19" s="7">
        <v>220000</v>
      </c>
    </row>
    <row r="20" spans="1:6" x14ac:dyDescent="0.2">
      <c r="A20" s="5">
        <v>3399</v>
      </c>
      <c r="B20" s="6" t="s">
        <v>9</v>
      </c>
      <c r="C20" s="7">
        <v>290000</v>
      </c>
      <c r="D20" s="7">
        <v>275200</v>
      </c>
      <c r="E20" s="7">
        <v>116145.47</v>
      </c>
      <c r="F20" s="7">
        <v>500000</v>
      </c>
    </row>
    <row r="21" spans="1:6" x14ac:dyDescent="0.2">
      <c r="A21" s="5">
        <v>3412</v>
      </c>
      <c r="B21" s="6" t="s">
        <v>10</v>
      </c>
      <c r="C21" s="7">
        <v>780000</v>
      </c>
      <c r="D21" s="7">
        <v>806000</v>
      </c>
      <c r="E21" s="7">
        <v>723576.05</v>
      </c>
      <c r="F21" s="7">
        <v>830000</v>
      </c>
    </row>
    <row r="22" spans="1:6" x14ac:dyDescent="0.2">
      <c r="A22" s="5">
        <v>3419</v>
      </c>
      <c r="B22" s="6" t="s">
        <v>34</v>
      </c>
      <c r="C22" s="7">
        <v>80000</v>
      </c>
      <c r="D22" s="7">
        <v>80000</v>
      </c>
      <c r="E22" s="7">
        <v>80000</v>
      </c>
      <c r="F22" s="7">
        <f>4*30000</f>
        <v>120000</v>
      </c>
    </row>
    <row r="23" spans="1:6" x14ac:dyDescent="0.2">
      <c r="A23" s="5">
        <v>3421</v>
      </c>
      <c r="B23" s="6" t="s">
        <v>35</v>
      </c>
      <c r="C23" s="7">
        <v>50000</v>
      </c>
      <c r="D23" s="7">
        <v>300000</v>
      </c>
      <c r="E23" s="7">
        <v>33635.5</v>
      </c>
      <c r="F23" s="7">
        <v>50000</v>
      </c>
    </row>
    <row r="24" spans="1:6" x14ac:dyDescent="0.2">
      <c r="A24" s="5">
        <v>3429</v>
      </c>
      <c r="B24" s="6" t="s">
        <v>36</v>
      </c>
      <c r="C24" s="7">
        <v>60000</v>
      </c>
      <c r="D24" s="7">
        <v>90000</v>
      </c>
      <c r="E24" s="7">
        <v>90000</v>
      </c>
      <c r="F24" s="7">
        <f>3*30000</f>
        <v>90000</v>
      </c>
    </row>
    <row r="25" spans="1:6" x14ac:dyDescent="0.2">
      <c r="A25" s="5">
        <v>3522</v>
      </c>
      <c r="B25" s="6" t="s">
        <v>37</v>
      </c>
      <c r="C25" s="7">
        <v>2000</v>
      </c>
      <c r="D25" s="7">
        <v>2000</v>
      </c>
      <c r="E25" s="7">
        <v>0</v>
      </c>
      <c r="F25" s="7">
        <v>2000</v>
      </c>
    </row>
    <row r="26" spans="1:6" x14ac:dyDescent="0.2">
      <c r="A26" s="5">
        <v>3599</v>
      </c>
      <c r="B26" s="6" t="s">
        <v>38</v>
      </c>
      <c r="C26" s="7">
        <v>3000</v>
      </c>
      <c r="D26" s="7">
        <v>3000</v>
      </c>
      <c r="E26" s="7">
        <v>0</v>
      </c>
      <c r="F26" s="7">
        <v>3000</v>
      </c>
    </row>
    <row r="27" spans="1:6" x14ac:dyDescent="0.2">
      <c r="A27" s="5">
        <v>3612</v>
      </c>
      <c r="B27" s="6" t="s">
        <v>12</v>
      </c>
      <c r="C27" s="7">
        <v>150000</v>
      </c>
      <c r="D27" s="7">
        <v>156400</v>
      </c>
      <c r="E27" s="7">
        <v>126153.57</v>
      </c>
      <c r="F27" s="7">
        <v>550000</v>
      </c>
    </row>
    <row r="28" spans="1:6" x14ac:dyDescent="0.2">
      <c r="A28" s="5">
        <v>3613</v>
      </c>
      <c r="B28" s="6" t="s">
        <v>13</v>
      </c>
      <c r="C28" s="7">
        <v>350000</v>
      </c>
      <c r="D28" s="7">
        <v>157000</v>
      </c>
      <c r="E28" s="7">
        <v>139745.92000000001</v>
      </c>
      <c r="F28" s="7">
        <v>850000</v>
      </c>
    </row>
    <row r="29" spans="1:6" x14ac:dyDescent="0.2">
      <c r="A29" s="5">
        <v>3631</v>
      </c>
      <c r="B29" s="6" t="s">
        <v>39</v>
      </c>
      <c r="C29" s="7">
        <v>600000</v>
      </c>
      <c r="D29" s="7">
        <v>520000</v>
      </c>
      <c r="E29" s="7">
        <v>341643.58</v>
      </c>
      <c r="F29" s="7">
        <v>600000</v>
      </c>
    </row>
    <row r="30" spans="1:6" x14ac:dyDescent="0.2">
      <c r="A30" s="5">
        <v>3632</v>
      </c>
      <c r="B30" s="6" t="s">
        <v>14</v>
      </c>
      <c r="C30" s="7">
        <v>100000</v>
      </c>
      <c r="D30" s="7">
        <v>100000</v>
      </c>
      <c r="E30" s="7">
        <v>40492.14</v>
      </c>
      <c r="F30" s="7">
        <v>100000</v>
      </c>
    </row>
    <row r="31" spans="1:6" x14ac:dyDescent="0.2">
      <c r="A31" s="5">
        <v>3633</v>
      </c>
      <c r="B31" s="6" t="s">
        <v>40</v>
      </c>
      <c r="C31" s="7">
        <v>10000000</v>
      </c>
      <c r="D31" s="7">
        <v>200000</v>
      </c>
      <c r="E31" s="7">
        <v>80875</v>
      </c>
      <c r="F31" s="7">
        <f>8000000</f>
        <v>8000000</v>
      </c>
    </row>
    <row r="32" spans="1:6" x14ac:dyDescent="0.2">
      <c r="A32" s="5">
        <v>3639</v>
      </c>
      <c r="B32" s="6" t="s">
        <v>15</v>
      </c>
      <c r="C32" s="7">
        <v>3000000</v>
      </c>
      <c r="D32" s="7">
        <v>3815000</v>
      </c>
      <c r="E32" s="7">
        <v>3580218.62</v>
      </c>
      <c r="F32" s="7">
        <v>150000</v>
      </c>
    </row>
    <row r="33" spans="1:6" x14ac:dyDescent="0.2">
      <c r="A33" s="5">
        <v>3721</v>
      </c>
      <c r="B33" s="6" t="s">
        <v>41</v>
      </c>
      <c r="C33" s="7">
        <v>85000</v>
      </c>
      <c r="D33" s="7">
        <v>105000</v>
      </c>
      <c r="E33" s="7">
        <v>83947.06</v>
      </c>
      <c r="F33" s="7">
        <v>105000</v>
      </c>
    </row>
    <row r="34" spans="1:6" x14ac:dyDescent="0.2">
      <c r="A34" s="5">
        <v>3722</v>
      </c>
      <c r="B34" s="6" t="s">
        <v>16</v>
      </c>
      <c r="C34" s="7">
        <v>1200000</v>
      </c>
      <c r="D34" s="7">
        <v>834000</v>
      </c>
      <c r="E34" s="7">
        <v>782668.36</v>
      </c>
      <c r="F34" s="7">
        <v>1200000</v>
      </c>
    </row>
    <row r="35" spans="1:6" x14ac:dyDescent="0.2">
      <c r="A35" s="5">
        <v>3723</v>
      </c>
      <c r="B35" s="6" t="s">
        <v>42</v>
      </c>
      <c r="C35" s="7">
        <v>1000000</v>
      </c>
      <c r="D35" s="7">
        <v>1401000</v>
      </c>
      <c r="E35" s="7">
        <v>1232825.6599999999</v>
      </c>
      <c r="F35" s="7">
        <v>140000</v>
      </c>
    </row>
    <row r="36" spans="1:6" x14ac:dyDescent="0.2">
      <c r="A36" s="5">
        <v>3725</v>
      </c>
      <c r="B36" s="6" t="s">
        <v>17</v>
      </c>
      <c r="C36" s="7">
        <v>500000</v>
      </c>
      <c r="D36" s="7">
        <v>600000</v>
      </c>
      <c r="E36" s="7">
        <v>513259.34</v>
      </c>
      <c r="F36" s="7">
        <v>720000</v>
      </c>
    </row>
    <row r="37" spans="1:6" x14ac:dyDescent="0.2">
      <c r="A37" s="5">
        <v>3726</v>
      </c>
      <c r="B37" s="6" t="s">
        <v>43</v>
      </c>
      <c r="C37" s="7">
        <v>150000</v>
      </c>
      <c r="D37" s="7">
        <v>200000</v>
      </c>
      <c r="E37" s="7">
        <v>134930.28</v>
      </c>
      <c r="F37" s="7">
        <v>200000</v>
      </c>
    </row>
    <row r="38" spans="1:6" x14ac:dyDescent="0.2">
      <c r="A38" s="5">
        <v>3745</v>
      </c>
      <c r="B38" s="6" t="s">
        <v>44</v>
      </c>
      <c r="C38" s="7">
        <v>2450000</v>
      </c>
      <c r="D38" s="7">
        <v>3203500</v>
      </c>
      <c r="E38" s="7">
        <v>2525481.6</v>
      </c>
      <c r="F38" s="7">
        <v>2281000</v>
      </c>
    </row>
    <row r="39" spans="1:6" x14ac:dyDescent="0.2">
      <c r="A39" s="5">
        <v>3900</v>
      </c>
      <c r="B39" s="6" t="s">
        <v>45</v>
      </c>
      <c r="C39" s="7">
        <v>0</v>
      </c>
      <c r="D39" s="7">
        <v>26000</v>
      </c>
      <c r="E39" s="7">
        <v>26000</v>
      </c>
      <c r="F39" s="7">
        <v>0</v>
      </c>
    </row>
    <row r="40" spans="1:6" x14ac:dyDescent="0.2">
      <c r="A40" s="5">
        <v>4357</v>
      </c>
      <c r="B40" s="6" t="s">
        <v>59</v>
      </c>
      <c r="C40" s="7">
        <v>10000</v>
      </c>
      <c r="D40" s="7">
        <v>10000</v>
      </c>
      <c r="E40" s="7">
        <v>8600</v>
      </c>
      <c r="F40" s="7">
        <v>10000</v>
      </c>
    </row>
    <row r="41" spans="1:6" x14ac:dyDescent="0.2">
      <c r="A41" s="5">
        <v>4369</v>
      </c>
      <c r="B41" s="6" t="s">
        <v>46</v>
      </c>
      <c r="C41" s="7">
        <v>0</v>
      </c>
      <c r="D41" s="7">
        <v>19000</v>
      </c>
      <c r="E41" s="7">
        <v>19000</v>
      </c>
      <c r="F41" s="7">
        <v>0</v>
      </c>
    </row>
    <row r="42" spans="1:6" x14ac:dyDescent="0.2">
      <c r="A42" s="5">
        <v>5213</v>
      </c>
      <c r="B42" s="6" t="s">
        <v>47</v>
      </c>
      <c r="C42" s="7">
        <v>100000</v>
      </c>
      <c r="D42" s="7">
        <v>20000</v>
      </c>
      <c r="E42" s="7">
        <v>15723</v>
      </c>
      <c r="F42" s="7">
        <v>100000</v>
      </c>
    </row>
    <row r="43" spans="1:6" x14ac:dyDescent="0.2">
      <c r="A43" s="5">
        <v>5269</v>
      </c>
      <c r="B43" s="6" t="s">
        <v>48</v>
      </c>
      <c r="C43" s="7">
        <v>0</v>
      </c>
      <c r="D43" s="7">
        <v>120000</v>
      </c>
      <c r="E43" s="7">
        <v>120000</v>
      </c>
      <c r="F43" s="7">
        <v>0</v>
      </c>
    </row>
    <row r="44" spans="1:6" x14ac:dyDescent="0.2">
      <c r="A44" s="5">
        <v>5512</v>
      </c>
      <c r="B44" s="6" t="s">
        <v>49</v>
      </c>
      <c r="C44" s="7">
        <v>425000</v>
      </c>
      <c r="D44" s="7">
        <v>525000</v>
      </c>
      <c r="E44" s="7">
        <v>333872.65999999997</v>
      </c>
      <c r="F44" s="7">
        <f>350000+20000</f>
        <v>370000</v>
      </c>
    </row>
    <row r="45" spans="1:6" x14ac:dyDescent="0.2">
      <c r="A45" s="5">
        <v>6112</v>
      </c>
      <c r="B45" s="6" t="s">
        <v>50</v>
      </c>
      <c r="C45" s="7">
        <v>2100000</v>
      </c>
      <c r="D45" s="7">
        <v>2100000</v>
      </c>
      <c r="E45" s="7">
        <v>1709086</v>
      </c>
      <c r="F45" s="7">
        <v>2700000</v>
      </c>
    </row>
    <row r="46" spans="1:6" x14ac:dyDescent="0.2">
      <c r="A46" s="5">
        <v>6114</v>
      </c>
      <c r="B46" s="6" t="s">
        <v>51</v>
      </c>
      <c r="C46" s="7">
        <v>0</v>
      </c>
      <c r="D46" s="7">
        <v>31000</v>
      </c>
      <c r="E46" s="7">
        <v>9113</v>
      </c>
      <c r="F46" s="7">
        <v>0</v>
      </c>
    </row>
    <row r="47" spans="1:6" x14ac:dyDescent="0.2">
      <c r="A47" s="5">
        <v>6171</v>
      </c>
      <c r="B47" s="6" t="s">
        <v>18</v>
      </c>
      <c r="C47" s="7">
        <v>2500000</v>
      </c>
      <c r="D47" s="7">
        <v>2655000</v>
      </c>
      <c r="E47" s="7">
        <v>2157942.54</v>
      </c>
      <c r="F47" s="7">
        <v>2954000</v>
      </c>
    </row>
    <row r="48" spans="1:6" x14ac:dyDescent="0.2">
      <c r="A48" s="5">
        <v>6310</v>
      </c>
      <c r="B48" s="6" t="s">
        <v>19</v>
      </c>
      <c r="C48" s="7">
        <v>18000</v>
      </c>
      <c r="D48" s="7">
        <v>12000</v>
      </c>
      <c r="E48" s="7">
        <v>9460</v>
      </c>
      <c r="F48" s="7">
        <v>18000</v>
      </c>
    </row>
    <row r="49" spans="1:6" x14ac:dyDescent="0.2">
      <c r="A49" s="5">
        <v>6320</v>
      </c>
      <c r="B49" s="6" t="s">
        <v>20</v>
      </c>
      <c r="C49" s="7">
        <v>55000</v>
      </c>
      <c r="D49" s="7">
        <v>55000</v>
      </c>
      <c r="E49" s="7">
        <v>51528</v>
      </c>
      <c r="F49" s="7">
        <v>55000</v>
      </c>
    </row>
    <row r="50" spans="1:6" x14ac:dyDescent="0.2">
      <c r="A50" s="5">
        <v>6330</v>
      </c>
      <c r="B50" s="6" t="s">
        <v>21</v>
      </c>
      <c r="C50" s="7">
        <v>300000</v>
      </c>
      <c r="D50" s="7">
        <v>2100000</v>
      </c>
      <c r="E50" s="7">
        <v>2004655</v>
      </c>
      <c r="F50" s="7">
        <v>300000</v>
      </c>
    </row>
    <row r="51" spans="1:6" x14ac:dyDescent="0.2">
      <c r="A51" s="5">
        <v>6399</v>
      </c>
      <c r="B51" s="6" t="s">
        <v>52</v>
      </c>
      <c r="C51" s="7">
        <v>152000</v>
      </c>
      <c r="D51" s="7">
        <v>277650</v>
      </c>
      <c r="E51" s="7">
        <v>185785.85</v>
      </c>
      <c r="F51" s="7">
        <f>150000+5306000+4000</f>
        <v>5460000</v>
      </c>
    </row>
    <row r="52" spans="1:6" x14ac:dyDescent="0.2">
      <c r="A52" s="6"/>
      <c r="B52" s="6"/>
      <c r="C52" s="6"/>
      <c r="D52" s="6"/>
      <c r="E52" s="6"/>
      <c r="F52" s="6"/>
    </row>
    <row r="53" spans="1:6" x14ac:dyDescent="0.2">
      <c r="B53" s="2" t="s">
        <v>22</v>
      </c>
      <c r="C53" s="3">
        <f>SUM(C3:C52)</f>
        <v>39900000</v>
      </c>
      <c r="D53" s="3">
        <f>SUM(D3:D52)</f>
        <v>34137450</v>
      </c>
      <c r="E53" s="3">
        <f t="shared" ref="E53" si="0">SUM(E3:E52)</f>
        <v>23318384.919999998</v>
      </c>
      <c r="F53" s="3">
        <f>SUM(F3:F52)</f>
        <v>41500000</v>
      </c>
    </row>
    <row r="55" spans="1:6" x14ac:dyDescent="0.2">
      <c r="A55" s="27"/>
      <c r="B55" s="27"/>
      <c r="C55" s="27"/>
      <c r="D55" s="27"/>
      <c r="E55" s="27"/>
      <c r="F55" s="27"/>
    </row>
    <row r="56" spans="1:6" x14ac:dyDescent="0.2">
      <c r="A56" s="28"/>
      <c r="B56" s="29"/>
      <c r="C56" s="29"/>
      <c r="D56" s="29"/>
      <c r="E56" s="29"/>
      <c r="F56" s="29"/>
    </row>
    <row r="57" spans="1:6" x14ac:dyDescent="0.2">
      <c r="A57" s="30"/>
      <c r="B57" s="30"/>
      <c r="C57" s="30"/>
      <c r="D57" s="30"/>
      <c r="E57" s="30"/>
      <c r="F57" s="30"/>
    </row>
    <row r="58" spans="1:6" ht="15" x14ac:dyDescent="0.25">
      <c r="A58" s="17"/>
      <c r="B58" s="17"/>
      <c r="C58" s="15"/>
      <c r="D58" s="15"/>
      <c r="E58" s="15"/>
      <c r="F58" s="15"/>
    </row>
    <row r="59" spans="1:6" ht="15" x14ac:dyDescent="0.25">
      <c r="A59" s="16"/>
      <c r="B59" s="16"/>
      <c r="C59" s="15"/>
      <c r="D59" s="15"/>
      <c r="E59" s="15"/>
      <c r="F59" s="15"/>
    </row>
  </sheetData>
  <mergeCells count="3">
    <mergeCell ref="A55:F55"/>
    <mergeCell ref="A56:F56"/>
    <mergeCell ref="A57:F57"/>
  </mergeCells>
  <pageMargins left="0.19685039370078738" right="0.19685039370078738" top="0.39370078740157477" bottom="0.59055118110236215" header="0.39370078740157477" footer="0.19685039370078738"/>
  <pageSetup paperSize="9" fitToHeight="0" orientation="landscape" horizontalDpi="300" verticalDpi="300" r:id="rId1"/>
  <headerFooter>
    <oddHeader>&amp;R&amp;11&amp;"Calibri"&amp;IDatum poslední úpravy návrhu 21.11.2021</oddHeader>
    <oddFooter>&amp;L&amp;11&amp;"Calibri"&amp;ISumář za paragrafy - rozpočet k datu 31.10.2021 - skutečnost do období 10/2021&amp;R&amp;11&amp;"Calibri"&amp;IStránka 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C143-2DA2-4A64-B3A7-FA2E4965DFE4}">
  <sheetPr>
    <pageSetUpPr fitToPage="1"/>
  </sheetPr>
  <dimension ref="A1:F11"/>
  <sheetViews>
    <sheetView workbookViewId="0">
      <pane ySplit="2" topLeftCell="A3" activePane="bottomLeft" state="frozen"/>
      <selection pane="bottomLeft" activeCell="F26" sqref="F26"/>
    </sheetView>
  </sheetViews>
  <sheetFormatPr defaultColWidth="9.140625"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s="8" customFormat="1" ht="20.100000000000001" customHeight="1" x14ac:dyDescent="0.35">
      <c r="A1" s="10" t="s">
        <v>63</v>
      </c>
      <c r="B1" s="11"/>
      <c r="C1" s="11"/>
      <c r="D1" s="11"/>
      <c r="E1" s="11"/>
      <c r="F1" s="11"/>
    </row>
    <row r="2" spans="1:6" ht="25.5" x14ac:dyDescent="0.2">
      <c r="A2" s="4" t="s">
        <v>0</v>
      </c>
      <c r="B2" s="4" t="s">
        <v>1</v>
      </c>
      <c r="C2" s="9" t="s">
        <v>53</v>
      </c>
      <c r="D2" s="9" t="s">
        <v>54</v>
      </c>
      <c r="E2" s="9" t="s">
        <v>55</v>
      </c>
      <c r="F2" s="9" t="s">
        <v>56</v>
      </c>
    </row>
    <row r="3" spans="1:6" x14ac:dyDescent="0.2">
      <c r="A3" s="5">
        <v>0</v>
      </c>
      <c r="B3" s="6"/>
      <c r="C3" s="7">
        <f>Výdaje!C53-Příjmy!C25</f>
        <v>1400000</v>
      </c>
      <c r="D3" s="7">
        <f>Výdaje!D53-Příjmy!D25</f>
        <v>-300990.40999999642</v>
      </c>
      <c r="E3" s="7">
        <f>Výdaje!E53-Příjmy!E25</f>
        <v>-4645416.0500000007</v>
      </c>
      <c r="F3" s="7">
        <f>Výdaje!F53-Příjmy!F25</f>
        <v>-12600000</v>
      </c>
    </row>
    <row r="4" spans="1:6" x14ac:dyDescent="0.2">
      <c r="A4" s="6"/>
      <c r="B4" s="6"/>
      <c r="C4" s="6"/>
      <c r="D4" s="6"/>
      <c r="E4" s="6"/>
      <c r="F4" s="6"/>
    </row>
    <row r="5" spans="1:6" x14ac:dyDescent="0.2">
      <c r="B5" s="2" t="s">
        <v>22</v>
      </c>
      <c r="C5" s="3">
        <f>SUM(C3:C4)</f>
        <v>1400000</v>
      </c>
      <c r="D5" s="3">
        <f>SUM(D3:D4)</f>
        <v>-300990.40999999642</v>
      </c>
      <c r="E5" s="3">
        <f>SUM(E3:E4)</f>
        <v>-4645416.0500000007</v>
      </c>
      <c r="F5" s="3">
        <f>SUM(F3:F4)</f>
        <v>-12600000</v>
      </c>
    </row>
    <row r="7" spans="1:6" x14ac:dyDescent="0.2">
      <c r="A7" s="27"/>
      <c r="B7" s="27"/>
      <c r="C7" s="27"/>
      <c r="D7" s="27"/>
      <c r="E7" s="27"/>
      <c r="F7" s="27"/>
    </row>
    <row r="8" spans="1:6" x14ac:dyDescent="0.2">
      <c r="A8" s="28"/>
      <c r="B8" s="29"/>
      <c r="C8" s="29"/>
      <c r="D8" s="29"/>
      <c r="E8" s="29"/>
      <c r="F8" s="29"/>
    </row>
    <row r="9" spans="1:6" x14ac:dyDescent="0.2">
      <c r="A9" s="30"/>
      <c r="B9" s="30"/>
      <c r="C9" s="30"/>
      <c r="D9" s="30"/>
      <c r="E9" s="30"/>
      <c r="F9" s="30"/>
    </row>
    <row r="10" spans="1:6" ht="15" x14ac:dyDescent="0.25">
      <c r="A10" s="17"/>
      <c r="B10" s="17"/>
      <c r="C10" s="15"/>
      <c r="D10" s="15"/>
      <c r="E10" s="15"/>
      <c r="F10" s="15"/>
    </row>
    <row r="11" spans="1:6" ht="15" x14ac:dyDescent="0.25">
      <c r="A11" s="16"/>
      <c r="B11" s="16"/>
      <c r="C11" s="15"/>
      <c r="D11" s="15"/>
      <c r="E11" s="15"/>
      <c r="F11" s="15"/>
    </row>
  </sheetData>
  <mergeCells count="3">
    <mergeCell ref="A7:F7"/>
    <mergeCell ref="A8:F8"/>
    <mergeCell ref="A9:F9"/>
  </mergeCells>
  <pageMargins left="0.19685039370078738" right="0.19685039370078738" top="0.39370078740157477" bottom="0.59055118110236215" header="0.39370078740157477" footer="0.19685039370078738"/>
  <pageSetup paperSize="9" fitToHeight="0" orientation="landscape" horizontalDpi="300" verticalDpi="300" r:id="rId1"/>
  <headerFooter>
    <oddHeader>&amp;R&amp;11&amp;"Calibri"&amp;IDatum poslední úpravy návrhu 21.11.2021</oddHeader>
    <oddFooter>&amp;L&amp;11&amp;"Calibri"&amp;ISumář za paragrafy - rozpočet k datu 31.10.2021 - skutečnost do období 10/2021&amp;R&amp;11&amp;"Calibri"&amp;IStránka 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ikudriova</dc:creator>
  <cp:lastModifiedBy>ikudriova</cp:lastModifiedBy>
  <cp:lastPrinted>2021-11-24T12:28:33Z</cp:lastPrinted>
  <dcterms:created xsi:type="dcterms:W3CDTF">2021-11-21T16:19:35Z</dcterms:created>
  <dcterms:modified xsi:type="dcterms:W3CDTF">2021-12-11T07:17:51Z</dcterms:modified>
</cp:coreProperties>
</file>